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220" tabRatio="686" firstSheet="1" activeTab="1"/>
  </bookViews>
  <sheets>
    <sheet name="new_sheet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 " sheetId="11" r:id="rId11"/>
    <sheet name="就業規則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鹿倉　隆</author>
    <author>Takashi Shikakura</author>
  </authors>
  <commentLis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</commentList>
</comments>
</file>

<file path=xl/comments10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鹿倉　隆</author>
    <author>Takashi Shikakura</author>
  </authors>
  <commentLis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</commentList>
</comments>
</file>

<file path=xl/comments3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鹿倉　隆</author>
    <author>Takashi Shikakura</author>
  </authors>
  <commentList>
    <comment ref="C3" authorId="0">
      <text>
        <r>
          <rPr>
            <b/>
            <sz val="9"/>
            <rFont val="ＭＳ Ｐゴシック"/>
            <family val="3"/>
          </rPr>
          <t>NO:
入力は任意です。指名と共にシート名に反映されます。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9"/>
            <rFont val="ＭＳ Ｐゴシック"/>
            <family val="3"/>
          </rPr>
          <t>氏名:
NOと共にシート名に反映されます。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1">
      <text>
        <r>
          <rPr>
            <b/>
            <sz val="9"/>
            <rFont val="ＭＳ Ｐゴシック"/>
            <family val="3"/>
          </rPr>
          <t xml:space="preserve">週労働日数:
ここには１週間の労働日数を入れます。
</t>
        </r>
        <r>
          <rPr>
            <b/>
            <sz val="9"/>
            <color indexed="10"/>
            <rFont val="ＭＳ Ｐゴシック"/>
            <family val="3"/>
          </rPr>
          <t>※　c.週労働日数にも入力してください！</t>
        </r>
        <r>
          <rPr>
            <sz val="9"/>
            <rFont val="ＭＳ Ｐゴシック"/>
            <family val="3"/>
          </rPr>
          <t xml:space="preserve">
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入社日:
西暦でも、和暦でも入力できます。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週労働日数:
「b.有給休暇付与日」時点における、契約上の週労働日数を入力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無効フラグ：
消化期間の所定労働日数の8割以上を出勤しなかった場合、有給休暇を与えない事が出来る。
その場合ここに1を入れる。
(実際には1以外でも可）
</t>
        </r>
      </text>
    </comment>
    <comment ref="H6" authorId="0">
      <text>
        <r>
          <rPr>
            <b/>
            <sz val="9"/>
            <rFont val="ＭＳ Ｐゴシック"/>
            <family val="3"/>
          </rPr>
          <t>前年繰越:
労基法の最低基準どおりの「時効：2年」で算出。（前々年度の繰越分は繰り越ししない。）</t>
        </r>
      </text>
    </comment>
    <comment ref="I6" authorId="0">
      <text>
        <r>
          <rPr>
            <b/>
            <sz val="9"/>
            <rFont val="ＭＳ Ｐゴシック"/>
            <family val="3"/>
          </rPr>
          <t>計:
前年繰越も含めた有休休暇の総日数が表示されます。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ＭＳ Ｐゴシック"/>
            <family val="3"/>
          </rPr>
          <t>対象期間: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g.計を消化する対象期間</t>
        </r>
      </text>
    </comment>
    <comment ref="M6" authorId="0">
      <text>
        <r>
          <rPr>
            <b/>
            <sz val="9"/>
            <rFont val="ＭＳ Ｐゴシック"/>
            <family val="3"/>
          </rPr>
          <t>消化日数:
「g.消化期間」において、実際に消化した有給休暇日数を入力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<sst xmlns="http://schemas.openxmlformats.org/spreadsheetml/2006/main" count="560" uniqueCount="30">
  <si>
    <t>１週間の
労働日数</t>
  </si>
  <si>
    <t>氏　名</t>
  </si>
  <si>
    <t>6ヶ月</t>
  </si>
  <si>
    <t>1年6ヶ月</t>
  </si>
  <si>
    <t>2年6ヶ月</t>
  </si>
  <si>
    <t>3年6ヶ月</t>
  </si>
  <si>
    <t>4年6ヶ月</t>
  </si>
  <si>
    <t>5年6ヶ月</t>
  </si>
  <si>
    <t>6年6ヶ月</t>
  </si>
  <si>
    <t>就業規則に記載されている年次有給休暇付与日数</t>
  </si>
  <si>
    <t>～</t>
  </si>
  <si>
    <t>週労働日数</t>
  </si>
  <si>
    <t>a.勤続
　年月</t>
  </si>
  <si>
    <t>消　　　　　　　化</t>
  </si>
  <si>
    <t>年次有給休暇管理簿</t>
  </si>
  <si>
    <t>勤続月数</t>
  </si>
  <si>
    <t>入　社　日</t>
  </si>
  <si>
    <t>d.無効
　フラグ</t>
  </si>
  <si>
    <t>f.前年
　繰越</t>
  </si>
  <si>
    <t>g.計
  (a+b)</t>
  </si>
  <si>
    <t>i.消化
　日数</t>
  </si>
  <si>
    <t>i.残日数
　(g-i)</t>
  </si>
  <si>
    <t>c.週労働
　日数</t>
  </si>
  <si>
    <t>h.対象期間</t>
  </si>
  <si>
    <t>e.発生
　日数</t>
  </si>
  <si>
    <t>発　　　　　　　生</t>
  </si>
  <si>
    <t>b.有給休暇発生日</t>
  </si>
  <si>
    <t>NO</t>
  </si>
  <si>
    <t>備　　　考</t>
  </si>
  <si>
    <t>※初期値は労基法どおり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</si>
</sst>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[$-411]ggge&quot;年&quot;m&quot;月&quot;d&quot;日&quot;;@"/>
    <numFmt numFmtId="179" formatCode="0_ "/>
    <numFmt numFmtId="180" formatCode="yyyy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78" fontId="2" fillId="0" borderId="19" xfId="0" applyNumberFormat="1" applyFont="1" applyBorder="1" applyAlignment="1">
      <alignment horizontal="left" vertical="center" indent="1"/>
    </xf>
    <xf numFmtId="178" fontId="2" fillId="0" borderId="20" xfId="0" applyNumberFormat="1" applyFont="1" applyBorder="1" applyAlignment="1">
      <alignment horizontal="left" vertical="center" indent="1"/>
    </xf>
    <xf numFmtId="178" fontId="2" fillId="0" borderId="21" xfId="0" applyNumberFormat="1" applyFont="1" applyBorder="1" applyAlignment="1">
      <alignment horizontal="left" vertical="center" indent="1"/>
    </xf>
    <xf numFmtId="178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>
      <alignment horizontal="left" vertical="center" indent="1"/>
    </xf>
    <xf numFmtId="178" fontId="2" fillId="0" borderId="23" xfId="0" applyNumberFormat="1" applyFont="1" applyBorder="1" applyAlignment="1">
      <alignment horizontal="left" vertical="center" indent="1"/>
    </xf>
    <xf numFmtId="178" fontId="2" fillId="0" borderId="24" xfId="0" applyNumberFormat="1" applyFont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>
      <alignment horizontal="right" vertical="center" indent="1"/>
    </xf>
    <xf numFmtId="0" fontId="2" fillId="0" borderId="26" xfId="0" applyNumberFormat="1" applyFont="1" applyBorder="1" applyAlignment="1">
      <alignment horizontal="right" vertical="center" indent="1"/>
    </xf>
    <xf numFmtId="179" fontId="2" fillId="0" borderId="27" xfId="0" applyNumberFormat="1" applyFont="1" applyBorder="1" applyAlignment="1">
      <alignment horizontal="right" vertical="center" indent="1"/>
    </xf>
    <xf numFmtId="0" fontId="2" fillId="0" borderId="19" xfId="0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>
      <alignment horizontal="right" vertical="center" indent="1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>
      <alignment horizontal="right" vertical="center" indent="1"/>
    </xf>
    <xf numFmtId="179" fontId="2" fillId="0" borderId="29" xfId="0" applyNumberFormat="1" applyFont="1" applyBorder="1" applyAlignment="1">
      <alignment horizontal="right" vertical="center" indent="1"/>
    </xf>
    <xf numFmtId="0" fontId="2" fillId="0" borderId="20" xfId="0" applyFont="1" applyBorder="1" applyAlignment="1" applyProtection="1">
      <alignment horizontal="right" vertical="center" indent="1"/>
      <protection locked="0"/>
    </xf>
    <xf numFmtId="0" fontId="2" fillId="0" borderId="30" xfId="0" applyFont="1" applyBorder="1" applyAlignment="1">
      <alignment horizontal="right" vertical="center" indent="1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>
      <alignment horizontal="right" vertical="center" indent="1"/>
    </xf>
    <xf numFmtId="179" fontId="2" fillId="0" borderId="31" xfId="0" applyNumberFormat="1" applyFont="1" applyBorder="1" applyAlignment="1">
      <alignment horizontal="right" vertical="center" indent="1"/>
    </xf>
    <xf numFmtId="0" fontId="2" fillId="0" borderId="21" xfId="0" applyFont="1" applyBorder="1" applyAlignment="1" applyProtection="1">
      <alignment horizontal="right" vertical="center" indent="1"/>
      <protection locked="0"/>
    </xf>
    <xf numFmtId="0" fontId="2" fillId="0" borderId="32" xfId="0" applyFont="1" applyBorder="1" applyAlignment="1">
      <alignment horizontal="right" vertical="center" indent="1"/>
    </xf>
    <xf numFmtId="177" fontId="0" fillId="0" borderId="2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178" fontId="2" fillId="0" borderId="34" xfId="0" applyNumberFormat="1" applyFont="1" applyBorder="1" applyAlignment="1">
      <alignment horizontal="left" vertical="center" indent="1"/>
    </xf>
    <xf numFmtId="178" fontId="2" fillId="0" borderId="35" xfId="0" applyNumberFormat="1" applyFont="1" applyBorder="1" applyAlignment="1">
      <alignment horizontal="left" vertical="center" indent="1"/>
    </xf>
    <xf numFmtId="178" fontId="2" fillId="0" borderId="36" xfId="0" applyNumberFormat="1" applyFont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 wrapText="1" indent="1"/>
    </xf>
    <xf numFmtId="0" fontId="6" fillId="33" borderId="12" xfId="0" applyFont="1" applyFill="1" applyBorder="1" applyAlignment="1">
      <alignment horizontal="right" vertical="center" indent="1"/>
    </xf>
    <xf numFmtId="0" fontId="6" fillId="33" borderId="13" xfId="0" applyFont="1" applyFill="1" applyBorder="1" applyAlignment="1">
      <alignment horizontal="right" vertical="center" indent="1"/>
    </xf>
    <xf numFmtId="0" fontId="0" fillId="0" borderId="19" xfId="0" applyBorder="1" applyAlignment="1" applyProtection="1">
      <alignment horizontal="right" vertical="center" indent="1"/>
      <protection locked="0"/>
    </xf>
    <xf numFmtId="0" fontId="0" fillId="0" borderId="28" xfId="0" applyBorder="1" applyAlignment="1" applyProtection="1">
      <alignment horizontal="right" vertical="center" indent="1"/>
      <protection locked="0"/>
    </xf>
    <xf numFmtId="0" fontId="0" fillId="0" borderId="20" xfId="0" applyBorder="1" applyAlignment="1" applyProtection="1">
      <alignment horizontal="right" vertical="center" indent="1"/>
      <protection locked="0"/>
    </xf>
    <xf numFmtId="0" fontId="0" fillId="0" borderId="30" xfId="0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0" fontId="2" fillId="0" borderId="37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8" fontId="0" fillId="0" borderId="14" xfId="0" applyNumberFormat="1" applyFont="1" applyBorder="1" applyAlignment="1" applyProtection="1">
      <alignment horizontal="center" vertical="center"/>
      <protection locked="0"/>
    </xf>
    <xf numFmtId="178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0</xdr:rowOff>
    </xdr:from>
    <xdr:to>
      <xdr:col>13</xdr:col>
      <xdr:colOff>552450</xdr:colOff>
      <xdr:row>0</xdr:row>
      <xdr:rowOff>304800</xdr:rowOff>
    </xdr:to>
    <xdr:pic>
      <xdr:nvPicPr>
        <xdr:cNvPr id="1" name="btn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1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C1:N1"/>
    <mergeCell ref="G2:H2"/>
    <mergeCell ref="G3:H3"/>
    <mergeCell ref="K2:N2"/>
    <mergeCell ref="K3:N3"/>
    <mergeCell ref="J6:L6"/>
    <mergeCell ref="C5:I5"/>
    <mergeCell ref="J5:N5"/>
    <mergeCell ref="D2:F2"/>
    <mergeCell ref="D3:F3"/>
    <mergeCell ref="I3:J3"/>
    <mergeCell ref="I2:J2"/>
  </mergeCells>
  <dataValidations count="2">
    <dataValidation allowBlank="1" showInputMessage="1" showErrorMessage="1" imeMode="off" sqref="C3 G3:H3 I3:J3 E7:F37 M7:M37"/>
    <dataValidation allowBlank="1" showInputMessage="1" showErrorMessage="1" imeMode="hiragana" sqref="D3:F3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9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10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I10"/>
  <sheetViews>
    <sheetView showGridLines="0" zoomScalePageLayoutView="0" workbookViewId="0" topLeftCell="A1">
      <selection activeCell="C10" sqref="C10"/>
    </sheetView>
  </sheetViews>
  <sheetFormatPr defaultColWidth="9.00390625" defaultRowHeight="13.5"/>
  <cols>
    <col min="2" max="2" width="9.125" style="0" customWidth="1"/>
    <col min="3" max="3" width="5.875" style="0" bestFit="1" customWidth="1"/>
    <col min="4" max="9" width="8.75390625" style="0" bestFit="1" customWidth="1"/>
  </cols>
  <sheetData>
    <row r="2" spans="2:9" ht="19.5" customHeight="1">
      <c r="B2" s="86" t="s">
        <v>9</v>
      </c>
      <c r="C2" s="86"/>
      <c r="D2" s="86"/>
      <c r="E2" s="86"/>
      <c r="F2" s="86"/>
      <c r="G2" s="86"/>
      <c r="H2" s="86"/>
      <c r="I2" s="86"/>
    </row>
    <row r="3" spans="7:9" ht="13.5">
      <c r="G3" s="87" t="s">
        <v>29</v>
      </c>
      <c r="H3" s="87"/>
      <c r="I3" s="87"/>
    </row>
    <row r="4" spans="2:9" ht="24">
      <c r="B4" s="54" t="s">
        <v>0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6" t="s">
        <v>8</v>
      </c>
    </row>
    <row r="5" spans="2:9" ht="13.5">
      <c r="B5" s="57">
        <v>6</v>
      </c>
      <c r="C5" s="60">
        <v>10</v>
      </c>
      <c r="D5" s="60">
        <v>11</v>
      </c>
      <c r="E5" s="60">
        <v>12</v>
      </c>
      <c r="F5" s="60">
        <v>14</v>
      </c>
      <c r="G5" s="60">
        <v>16</v>
      </c>
      <c r="H5" s="60">
        <v>18</v>
      </c>
      <c r="I5" s="61">
        <v>20</v>
      </c>
    </row>
    <row r="6" spans="2:9" ht="13.5">
      <c r="B6" s="58">
        <v>5</v>
      </c>
      <c r="C6" s="62">
        <v>10</v>
      </c>
      <c r="D6" s="62">
        <v>11</v>
      </c>
      <c r="E6" s="62">
        <v>12</v>
      </c>
      <c r="F6" s="62">
        <v>14</v>
      </c>
      <c r="G6" s="62">
        <v>16</v>
      </c>
      <c r="H6" s="62">
        <v>18</v>
      </c>
      <c r="I6" s="63">
        <v>20</v>
      </c>
    </row>
    <row r="7" spans="2:9" ht="13.5">
      <c r="B7" s="58">
        <v>4</v>
      </c>
      <c r="C7" s="62">
        <v>7</v>
      </c>
      <c r="D7" s="62">
        <v>8</v>
      </c>
      <c r="E7" s="62">
        <v>9</v>
      </c>
      <c r="F7" s="62">
        <v>10</v>
      </c>
      <c r="G7" s="62">
        <v>12</v>
      </c>
      <c r="H7" s="62">
        <v>13</v>
      </c>
      <c r="I7" s="63">
        <v>15</v>
      </c>
    </row>
    <row r="8" spans="2:9" ht="13.5">
      <c r="B8" s="58">
        <v>3</v>
      </c>
      <c r="C8" s="62">
        <v>5</v>
      </c>
      <c r="D8" s="62">
        <v>6</v>
      </c>
      <c r="E8" s="62">
        <v>6</v>
      </c>
      <c r="F8" s="62">
        <v>8</v>
      </c>
      <c r="G8" s="62">
        <v>9</v>
      </c>
      <c r="H8" s="62">
        <v>10</v>
      </c>
      <c r="I8" s="63">
        <v>11</v>
      </c>
    </row>
    <row r="9" spans="2:9" ht="13.5">
      <c r="B9" s="58">
        <v>2</v>
      </c>
      <c r="C9" s="62">
        <v>3</v>
      </c>
      <c r="D9" s="62">
        <v>4</v>
      </c>
      <c r="E9" s="62">
        <v>4</v>
      </c>
      <c r="F9" s="62">
        <v>5</v>
      </c>
      <c r="G9" s="62">
        <v>6</v>
      </c>
      <c r="H9" s="62">
        <v>6</v>
      </c>
      <c r="I9" s="63">
        <v>7</v>
      </c>
    </row>
    <row r="10" spans="2:9" ht="13.5">
      <c r="B10" s="59">
        <v>1</v>
      </c>
      <c r="C10" s="64">
        <v>1</v>
      </c>
      <c r="D10" s="64">
        <v>2</v>
      </c>
      <c r="E10" s="64">
        <v>2</v>
      </c>
      <c r="F10" s="64">
        <v>2</v>
      </c>
      <c r="G10" s="64">
        <v>3</v>
      </c>
      <c r="H10" s="64">
        <v>3</v>
      </c>
      <c r="I10" s="65">
        <v>3</v>
      </c>
    </row>
  </sheetData>
  <sheetProtection sheet="1" objects="1" scenarios="1" selectLockedCells="1"/>
  <mergeCells count="2">
    <mergeCell ref="B2:I2"/>
    <mergeCell ref="G3:I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O37"/>
  <sheetViews>
    <sheetView showGridLines="0" showRowColHeaders="0" tabSelected="1" showOutlineSymbols="0" zoomScalePageLayoutView="0" workbookViewId="0" topLeftCell="A1">
      <selection activeCell="F7" sqref="F7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83" t="s">
        <v>28</v>
      </c>
      <c r="L2" s="84"/>
      <c r="M2" s="84"/>
      <c r="N2" s="85"/>
    </row>
    <row r="3" spans="3:14" ht="18.75" customHeight="1">
      <c r="C3" s="53">
        <v>1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J6:L6"/>
    <mergeCell ref="C5:I5"/>
    <mergeCell ref="J5:N5"/>
    <mergeCell ref="D2:F2"/>
    <mergeCell ref="D3:F3"/>
    <mergeCell ref="I3:J3"/>
    <mergeCell ref="I2:J2"/>
    <mergeCell ref="C1:N1"/>
    <mergeCell ref="G2:H2"/>
    <mergeCell ref="G3:H3"/>
    <mergeCell ref="K2:N2"/>
    <mergeCell ref="K3:N3"/>
  </mergeCells>
  <dataValidations count="2">
    <dataValidation allowBlank="1" showInputMessage="1" showErrorMessage="1" imeMode="off" sqref="C3 G3:H3 I3:J3 E7:F37 M7:M37"/>
    <dataValidation allowBlank="1" showInputMessage="1" showErrorMessage="1" imeMode="hiragana" sqref="D3:F3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2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D3:F3"/>
    <mergeCell ref="G3:H3"/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3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D3:F3"/>
    <mergeCell ref="G3:H3"/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4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5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6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7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O37"/>
  <sheetViews>
    <sheetView showGridLines="0" showRowColHeaders="0" showOutlineSymbols="0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6.375" style="5" hidden="1" customWidth="1"/>
    <col min="3" max="3" width="7.375" style="6" customWidth="1"/>
    <col min="4" max="4" width="20.125" style="3" bestFit="1" customWidth="1"/>
    <col min="5" max="5" width="7.125" style="3" customWidth="1"/>
    <col min="6" max="6" width="6.625" style="1" customWidth="1"/>
    <col min="7" max="9" width="7.50390625" style="0" customWidth="1"/>
    <col min="10" max="10" width="18.25390625" style="2" customWidth="1"/>
    <col min="11" max="11" width="3.125" style="3" bestFit="1" customWidth="1"/>
    <col min="12" max="12" width="17.75390625" style="3" customWidth="1"/>
    <col min="13" max="14" width="7.50390625" style="0" customWidth="1"/>
    <col min="15" max="15" width="10.50390625" style="0" bestFit="1" customWidth="1"/>
  </cols>
  <sheetData>
    <row r="1" spans="3:14" ht="25.5" customHeight="1">
      <c r="C1" s="76" t="s">
        <v>14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14.25" customHeight="1">
      <c r="C2" s="25" t="s">
        <v>27</v>
      </c>
      <c r="D2" s="70" t="s">
        <v>1</v>
      </c>
      <c r="E2" s="70"/>
      <c r="F2" s="70"/>
      <c r="G2" s="74" t="s">
        <v>11</v>
      </c>
      <c r="H2" s="74"/>
      <c r="I2" s="74" t="s">
        <v>16</v>
      </c>
      <c r="J2" s="75"/>
      <c r="K2" s="77" t="s">
        <v>28</v>
      </c>
      <c r="L2" s="78"/>
      <c r="M2" s="78"/>
      <c r="N2" s="79"/>
    </row>
    <row r="3" spans="3:14" ht="18.75" customHeight="1">
      <c r="C3" s="53">
        <v>8</v>
      </c>
      <c r="D3" s="71"/>
      <c r="E3" s="71"/>
      <c r="F3" s="71"/>
      <c r="G3" s="71"/>
      <c r="H3" s="71"/>
      <c r="I3" s="72"/>
      <c r="J3" s="73"/>
      <c r="K3" s="80"/>
      <c r="L3" s="81"/>
      <c r="M3" s="81"/>
      <c r="N3" s="82"/>
    </row>
    <row r="4" spans="4:14" ht="6.75" customHeight="1">
      <c r="D4" s="20"/>
      <c r="E4" s="20"/>
      <c r="F4" s="20"/>
      <c r="G4" s="20"/>
      <c r="H4" s="20"/>
      <c r="I4" s="21"/>
      <c r="J4" s="21"/>
      <c r="L4" s="19"/>
      <c r="M4" s="19"/>
      <c r="N4" s="3"/>
    </row>
    <row r="5" spans="3:14" ht="18.75" customHeight="1">
      <c r="C5" s="69" t="s">
        <v>25</v>
      </c>
      <c r="D5" s="69"/>
      <c r="E5" s="69"/>
      <c r="F5" s="69"/>
      <c r="G5" s="69"/>
      <c r="H5" s="69"/>
      <c r="I5" s="69"/>
      <c r="J5" s="69" t="s">
        <v>13</v>
      </c>
      <c r="K5" s="69"/>
      <c r="L5" s="69"/>
      <c r="M5" s="69"/>
      <c r="N5" s="69"/>
    </row>
    <row r="6" spans="2:14" s="3" customFormat="1" ht="26.25" customHeight="1">
      <c r="B6" s="4" t="s">
        <v>15</v>
      </c>
      <c r="C6" s="15" t="s">
        <v>12</v>
      </c>
      <c r="D6" s="14" t="s">
        <v>26</v>
      </c>
      <c r="E6" s="14" t="s">
        <v>22</v>
      </c>
      <c r="F6" s="48" t="s">
        <v>17</v>
      </c>
      <c r="G6" s="14" t="s">
        <v>24</v>
      </c>
      <c r="H6" s="14" t="s">
        <v>18</v>
      </c>
      <c r="I6" s="49" t="s">
        <v>19</v>
      </c>
      <c r="J6" s="66" t="s">
        <v>23</v>
      </c>
      <c r="K6" s="67"/>
      <c r="L6" s="68"/>
      <c r="M6" s="10" t="s">
        <v>20</v>
      </c>
      <c r="N6" s="26" t="s">
        <v>21</v>
      </c>
    </row>
    <row r="7" spans="2:15" s="45" customFormat="1" ht="13.5">
      <c r="B7" s="43">
        <v>6</v>
      </c>
      <c r="C7" s="7">
        <f>IF(D7&lt;&gt;"",MOD(B7,12)&amp;"月","")</f>
      </c>
      <c r="D7" s="16">
        <f aca="true" ca="1" t="shared" si="0" ref="D7:D37">IF($I$3&lt;&gt;"",IF(TODAY()&gt;EDATE($I$3,$B7),EDATE($I$3,$B7),""),"")</f>
      </c>
      <c r="E7" s="27"/>
      <c r="F7" s="27"/>
      <c r="G7" s="28">
        <f ca="1">IF(D7&lt;&gt;"",IF(F7="",OFFSET('就業規則'!$C$11,-(E7),0),0),"")</f>
      </c>
      <c r="H7" s="29"/>
      <c r="I7" s="30">
        <f>IF(D7&lt;&gt;"",G7,"")</f>
      </c>
      <c r="J7" s="22">
        <f aca="true" t="shared" si="1" ref="J7:J37">D7</f>
      </c>
      <c r="K7" s="11" t="s">
        <v>10</v>
      </c>
      <c r="L7" s="50">
        <f aca="true" t="shared" si="2" ref="L7:L37">IF(J7&lt;&gt;"",EDATE(D7,12)-1,"")</f>
      </c>
      <c r="M7" s="31"/>
      <c r="N7" s="32">
        <f aca="true" t="shared" si="3" ref="N7:N37">IF(D7&lt;&gt;"",I7-M7,"")</f>
      </c>
      <c r="O7" s="44"/>
    </row>
    <row r="8" spans="2:14" s="45" customFormat="1" ht="13.5">
      <c r="B8" s="46">
        <v>18</v>
      </c>
      <c r="C8" s="8">
        <f aca="true" t="shared" si="4" ref="C8:C37">IF(D8&lt;&gt;"",ROUNDDOWN(B8/12,0)&amp;"年"&amp;MOD(B8,12)&amp;"月","")</f>
      </c>
      <c r="D8" s="17">
        <f ca="1" t="shared" si="0"/>
      </c>
      <c r="E8" s="33"/>
      <c r="F8" s="33"/>
      <c r="G8" s="34">
        <f ca="1">IF(D8&lt;&gt;"",IF(F8="",OFFSET('就業規則'!$D$11,-(E8),0),0),"")</f>
      </c>
      <c r="H8" s="34">
        <f>IF(D8&lt;&gt;"",I7-M7,"")</f>
      </c>
      <c r="I8" s="35">
        <f aca="true" t="shared" si="5" ref="I8:I37">IF(D8&lt;&gt;"",G8+H8,"")</f>
      </c>
      <c r="J8" s="23">
        <f t="shared" si="1"/>
      </c>
      <c r="K8" s="12" t="s">
        <v>10</v>
      </c>
      <c r="L8" s="51">
        <f t="shared" si="2"/>
      </c>
      <c r="M8" s="36"/>
      <c r="N8" s="37">
        <f t="shared" si="3"/>
      </c>
    </row>
    <row r="9" spans="2:14" s="45" customFormat="1" ht="13.5">
      <c r="B9" s="46">
        <v>30</v>
      </c>
      <c r="C9" s="8">
        <f t="shared" si="4"/>
      </c>
      <c r="D9" s="17">
        <f ca="1" t="shared" si="0"/>
      </c>
      <c r="E9" s="33"/>
      <c r="F9" s="33"/>
      <c r="G9" s="34">
        <f ca="1">IF(D9&lt;&gt;"",IF(F9="",OFFSET('就業規則'!$E$11,-(E9),0),0),"")</f>
      </c>
      <c r="H9" s="34">
        <f aca="true" t="shared" si="6" ref="H9:H37">IF(D9&lt;&gt;"",IF(H8&gt;=M8,G8,I8-M8),"")</f>
      </c>
      <c r="I9" s="35">
        <f t="shared" si="5"/>
      </c>
      <c r="J9" s="23">
        <f t="shared" si="1"/>
      </c>
      <c r="K9" s="12" t="s">
        <v>10</v>
      </c>
      <c r="L9" s="51">
        <f t="shared" si="2"/>
      </c>
      <c r="M9" s="36"/>
      <c r="N9" s="37">
        <f t="shared" si="3"/>
      </c>
    </row>
    <row r="10" spans="2:14" s="45" customFormat="1" ht="13.5">
      <c r="B10" s="46">
        <v>42</v>
      </c>
      <c r="C10" s="8">
        <f t="shared" si="4"/>
      </c>
      <c r="D10" s="17">
        <f ca="1" t="shared" si="0"/>
      </c>
      <c r="E10" s="33"/>
      <c r="F10" s="33"/>
      <c r="G10" s="34">
        <f ca="1">IF(D10&lt;&gt;"",IF(F10="",OFFSET('就業規則'!$F$11,-(E10),0),0),"")</f>
      </c>
      <c r="H10" s="34">
        <f t="shared" si="6"/>
      </c>
      <c r="I10" s="35">
        <f t="shared" si="5"/>
      </c>
      <c r="J10" s="23">
        <f t="shared" si="1"/>
      </c>
      <c r="K10" s="12" t="s">
        <v>10</v>
      </c>
      <c r="L10" s="51">
        <f t="shared" si="2"/>
      </c>
      <c r="M10" s="36"/>
      <c r="N10" s="37">
        <f t="shared" si="3"/>
      </c>
    </row>
    <row r="11" spans="2:14" s="45" customFormat="1" ht="13.5">
      <c r="B11" s="46">
        <v>54</v>
      </c>
      <c r="C11" s="8">
        <f t="shared" si="4"/>
      </c>
      <c r="D11" s="17">
        <f ca="1" t="shared" si="0"/>
      </c>
      <c r="E11" s="33"/>
      <c r="F11" s="33"/>
      <c r="G11" s="34">
        <f ca="1">IF(D11&lt;&gt;"",IF(F11="",OFFSET('就業規則'!$G$11,-(E11),0),0),"")</f>
      </c>
      <c r="H11" s="34">
        <f t="shared" si="6"/>
      </c>
      <c r="I11" s="35">
        <f t="shared" si="5"/>
      </c>
      <c r="J11" s="23">
        <f t="shared" si="1"/>
      </c>
      <c r="K11" s="12" t="s">
        <v>10</v>
      </c>
      <c r="L11" s="51">
        <f t="shared" si="2"/>
      </c>
      <c r="M11" s="36"/>
      <c r="N11" s="37">
        <f t="shared" si="3"/>
      </c>
    </row>
    <row r="12" spans="2:14" s="45" customFormat="1" ht="13.5">
      <c r="B12" s="46">
        <v>66</v>
      </c>
      <c r="C12" s="8">
        <f t="shared" si="4"/>
      </c>
      <c r="D12" s="17">
        <f ca="1" t="shared" si="0"/>
      </c>
      <c r="E12" s="33"/>
      <c r="F12" s="33"/>
      <c r="G12" s="34">
        <f ca="1">IF(D12&lt;&gt;"",IF(F12="",OFFSET('就業規則'!$H$11,-(E12),0),0),"")</f>
      </c>
      <c r="H12" s="34">
        <f t="shared" si="6"/>
      </c>
      <c r="I12" s="35">
        <f t="shared" si="5"/>
      </c>
      <c r="J12" s="23">
        <f t="shared" si="1"/>
      </c>
      <c r="K12" s="12" t="s">
        <v>10</v>
      </c>
      <c r="L12" s="51">
        <f t="shared" si="2"/>
      </c>
      <c r="M12" s="36"/>
      <c r="N12" s="37">
        <f t="shared" si="3"/>
      </c>
    </row>
    <row r="13" spans="2:14" s="45" customFormat="1" ht="13.5">
      <c r="B13" s="46">
        <v>78</v>
      </c>
      <c r="C13" s="8">
        <f t="shared" si="4"/>
      </c>
      <c r="D13" s="17">
        <f ca="1" t="shared" si="0"/>
      </c>
      <c r="E13" s="33"/>
      <c r="F13" s="33"/>
      <c r="G13" s="34">
        <f ca="1">IF(D13&lt;&gt;"",IF(F13="",OFFSET('就業規則'!$I$11,-(E13),0),0),"")</f>
      </c>
      <c r="H13" s="34">
        <f t="shared" si="6"/>
      </c>
      <c r="I13" s="35">
        <f t="shared" si="5"/>
      </c>
      <c r="J13" s="23">
        <f t="shared" si="1"/>
      </c>
      <c r="K13" s="12" t="s">
        <v>10</v>
      </c>
      <c r="L13" s="51">
        <f t="shared" si="2"/>
      </c>
      <c r="M13" s="36"/>
      <c r="N13" s="37">
        <f t="shared" si="3"/>
      </c>
    </row>
    <row r="14" spans="2:14" s="45" customFormat="1" ht="13.5">
      <c r="B14" s="46">
        <v>90</v>
      </c>
      <c r="C14" s="8">
        <f t="shared" si="4"/>
      </c>
      <c r="D14" s="17">
        <f ca="1" t="shared" si="0"/>
      </c>
      <c r="E14" s="33"/>
      <c r="F14" s="33"/>
      <c r="G14" s="34">
        <f ca="1">IF(D14&lt;&gt;"",IF(F14="",OFFSET('就業規則'!$I$11,-(E14),0),0),"")</f>
      </c>
      <c r="H14" s="34">
        <f t="shared" si="6"/>
      </c>
      <c r="I14" s="35">
        <f t="shared" si="5"/>
      </c>
      <c r="J14" s="23">
        <f t="shared" si="1"/>
      </c>
      <c r="K14" s="12" t="s">
        <v>10</v>
      </c>
      <c r="L14" s="51">
        <f t="shared" si="2"/>
      </c>
      <c r="M14" s="36"/>
      <c r="N14" s="37">
        <f t="shared" si="3"/>
      </c>
    </row>
    <row r="15" spans="2:14" s="45" customFormat="1" ht="13.5">
      <c r="B15" s="46">
        <v>102</v>
      </c>
      <c r="C15" s="8">
        <f t="shared" si="4"/>
      </c>
      <c r="D15" s="17">
        <f ca="1" t="shared" si="0"/>
      </c>
      <c r="E15" s="33"/>
      <c r="F15" s="33"/>
      <c r="G15" s="34">
        <f ca="1">IF(D15&lt;&gt;"",IF(F15="",OFFSET('就業規則'!$I$11,-(E15),0),0),"")</f>
      </c>
      <c r="H15" s="34">
        <f t="shared" si="6"/>
      </c>
      <c r="I15" s="35">
        <f t="shared" si="5"/>
      </c>
      <c r="J15" s="23">
        <f t="shared" si="1"/>
      </c>
      <c r="K15" s="12" t="s">
        <v>10</v>
      </c>
      <c r="L15" s="51">
        <f t="shared" si="2"/>
      </c>
      <c r="M15" s="36"/>
      <c r="N15" s="37">
        <f t="shared" si="3"/>
      </c>
    </row>
    <row r="16" spans="2:14" s="45" customFormat="1" ht="13.5">
      <c r="B16" s="46">
        <v>114</v>
      </c>
      <c r="C16" s="8">
        <f t="shared" si="4"/>
      </c>
      <c r="D16" s="17">
        <f ca="1" t="shared" si="0"/>
      </c>
      <c r="E16" s="33"/>
      <c r="F16" s="33"/>
      <c r="G16" s="34">
        <f ca="1">IF(D16&lt;&gt;"",IF(F16="",OFFSET('就業規則'!$I$11,-(E16),0),0),"")</f>
      </c>
      <c r="H16" s="34">
        <f t="shared" si="6"/>
      </c>
      <c r="I16" s="35">
        <f t="shared" si="5"/>
      </c>
      <c r="J16" s="23">
        <f t="shared" si="1"/>
      </c>
      <c r="K16" s="12" t="s">
        <v>10</v>
      </c>
      <c r="L16" s="51">
        <f t="shared" si="2"/>
      </c>
      <c r="M16" s="36"/>
      <c r="N16" s="37">
        <f t="shared" si="3"/>
      </c>
    </row>
    <row r="17" spans="2:14" s="45" customFormat="1" ht="13.5">
      <c r="B17" s="46">
        <v>126</v>
      </c>
      <c r="C17" s="8">
        <f t="shared" si="4"/>
      </c>
      <c r="D17" s="17">
        <f ca="1" t="shared" si="0"/>
      </c>
      <c r="E17" s="33"/>
      <c r="F17" s="33"/>
      <c r="G17" s="34">
        <f ca="1">IF(D17&lt;&gt;"",IF(F17="",OFFSET('就業規則'!$I$11,-(E17),0),0),"")</f>
      </c>
      <c r="H17" s="34">
        <f t="shared" si="6"/>
      </c>
      <c r="I17" s="35">
        <f t="shared" si="5"/>
      </c>
      <c r="J17" s="23">
        <f t="shared" si="1"/>
      </c>
      <c r="K17" s="12" t="s">
        <v>10</v>
      </c>
      <c r="L17" s="51">
        <f t="shared" si="2"/>
      </c>
      <c r="M17" s="36"/>
      <c r="N17" s="37">
        <f t="shared" si="3"/>
      </c>
    </row>
    <row r="18" spans="2:14" s="45" customFormat="1" ht="13.5">
      <c r="B18" s="46">
        <v>138</v>
      </c>
      <c r="C18" s="8">
        <f t="shared" si="4"/>
      </c>
      <c r="D18" s="17">
        <f ca="1" t="shared" si="0"/>
      </c>
      <c r="E18" s="33"/>
      <c r="F18" s="33"/>
      <c r="G18" s="34">
        <f ca="1">IF(D18&lt;&gt;"",IF(F18="",OFFSET('就業規則'!$I$11,-(E18),0),0),"")</f>
      </c>
      <c r="H18" s="34">
        <f t="shared" si="6"/>
      </c>
      <c r="I18" s="35">
        <f t="shared" si="5"/>
      </c>
      <c r="J18" s="23">
        <f t="shared" si="1"/>
      </c>
      <c r="K18" s="12" t="s">
        <v>10</v>
      </c>
      <c r="L18" s="51">
        <f t="shared" si="2"/>
      </c>
      <c r="M18" s="36"/>
      <c r="N18" s="37">
        <f t="shared" si="3"/>
      </c>
    </row>
    <row r="19" spans="2:14" s="45" customFormat="1" ht="13.5">
      <c r="B19" s="46">
        <v>150</v>
      </c>
      <c r="C19" s="8">
        <f t="shared" si="4"/>
      </c>
      <c r="D19" s="17">
        <f ca="1" t="shared" si="0"/>
      </c>
      <c r="E19" s="33"/>
      <c r="F19" s="33"/>
      <c r="G19" s="34">
        <f ca="1">IF(D19&lt;&gt;"",IF(F19="",OFFSET('就業規則'!$I$11,-(E19),0),0),"")</f>
      </c>
      <c r="H19" s="34">
        <f t="shared" si="6"/>
      </c>
      <c r="I19" s="35">
        <f t="shared" si="5"/>
      </c>
      <c r="J19" s="23">
        <f t="shared" si="1"/>
      </c>
      <c r="K19" s="12" t="s">
        <v>10</v>
      </c>
      <c r="L19" s="51">
        <f t="shared" si="2"/>
      </c>
      <c r="M19" s="36"/>
      <c r="N19" s="37">
        <f t="shared" si="3"/>
      </c>
    </row>
    <row r="20" spans="2:14" s="45" customFormat="1" ht="13.5">
      <c r="B20" s="46">
        <v>162</v>
      </c>
      <c r="C20" s="8">
        <f t="shared" si="4"/>
      </c>
      <c r="D20" s="17">
        <f ca="1" t="shared" si="0"/>
      </c>
      <c r="E20" s="33"/>
      <c r="F20" s="33"/>
      <c r="G20" s="34">
        <f ca="1">IF(D20&lt;&gt;"",IF(F20="",OFFSET('就業規則'!$I$11,-(E20),0),0),"")</f>
      </c>
      <c r="H20" s="34">
        <f t="shared" si="6"/>
      </c>
      <c r="I20" s="35">
        <f t="shared" si="5"/>
      </c>
      <c r="J20" s="23">
        <f t="shared" si="1"/>
      </c>
      <c r="K20" s="12" t="s">
        <v>10</v>
      </c>
      <c r="L20" s="51">
        <f t="shared" si="2"/>
      </c>
      <c r="M20" s="36"/>
      <c r="N20" s="37">
        <f t="shared" si="3"/>
      </c>
    </row>
    <row r="21" spans="2:14" s="45" customFormat="1" ht="13.5">
      <c r="B21" s="46">
        <v>174</v>
      </c>
      <c r="C21" s="8">
        <f t="shared" si="4"/>
      </c>
      <c r="D21" s="17">
        <f ca="1" t="shared" si="0"/>
      </c>
      <c r="E21" s="33"/>
      <c r="F21" s="33"/>
      <c r="G21" s="34">
        <f ca="1">IF(D21&lt;&gt;"",IF(F21="",OFFSET('就業規則'!$I$11,-(E21),0),0),"")</f>
      </c>
      <c r="H21" s="34">
        <f t="shared" si="6"/>
      </c>
      <c r="I21" s="35">
        <f t="shared" si="5"/>
      </c>
      <c r="J21" s="23">
        <f t="shared" si="1"/>
      </c>
      <c r="K21" s="12" t="s">
        <v>10</v>
      </c>
      <c r="L21" s="51">
        <f t="shared" si="2"/>
      </c>
      <c r="M21" s="36"/>
      <c r="N21" s="37">
        <f t="shared" si="3"/>
      </c>
    </row>
    <row r="22" spans="2:14" s="45" customFormat="1" ht="13.5">
      <c r="B22" s="46">
        <v>186</v>
      </c>
      <c r="C22" s="8">
        <f t="shared" si="4"/>
      </c>
      <c r="D22" s="17">
        <f ca="1" t="shared" si="0"/>
      </c>
      <c r="E22" s="33"/>
      <c r="F22" s="33"/>
      <c r="G22" s="34">
        <f ca="1">IF(D22&lt;&gt;"",IF(F22="",OFFSET('就業規則'!$I$11,-(E22),0),0),"")</f>
      </c>
      <c r="H22" s="34">
        <f t="shared" si="6"/>
      </c>
      <c r="I22" s="35">
        <f t="shared" si="5"/>
      </c>
      <c r="J22" s="23">
        <f t="shared" si="1"/>
      </c>
      <c r="K22" s="12" t="s">
        <v>10</v>
      </c>
      <c r="L22" s="51">
        <f t="shared" si="2"/>
      </c>
      <c r="M22" s="36"/>
      <c r="N22" s="37">
        <f t="shared" si="3"/>
      </c>
    </row>
    <row r="23" spans="2:14" s="45" customFormat="1" ht="13.5">
      <c r="B23" s="46">
        <v>198</v>
      </c>
      <c r="C23" s="8">
        <f t="shared" si="4"/>
      </c>
      <c r="D23" s="17">
        <f ca="1" t="shared" si="0"/>
      </c>
      <c r="E23" s="33"/>
      <c r="F23" s="33"/>
      <c r="G23" s="34">
        <f ca="1">IF(D23&lt;&gt;"",IF(F23="",OFFSET('就業規則'!$I$11,-(E23),0),0),"")</f>
      </c>
      <c r="H23" s="34">
        <f t="shared" si="6"/>
      </c>
      <c r="I23" s="35">
        <f t="shared" si="5"/>
      </c>
      <c r="J23" s="23">
        <f t="shared" si="1"/>
      </c>
      <c r="K23" s="12" t="s">
        <v>10</v>
      </c>
      <c r="L23" s="51">
        <f t="shared" si="2"/>
      </c>
      <c r="M23" s="36"/>
      <c r="N23" s="37">
        <f t="shared" si="3"/>
      </c>
    </row>
    <row r="24" spans="2:14" s="45" customFormat="1" ht="13.5">
      <c r="B24" s="46">
        <v>210</v>
      </c>
      <c r="C24" s="8">
        <f t="shared" si="4"/>
      </c>
      <c r="D24" s="17">
        <f ca="1" t="shared" si="0"/>
      </c>
      <c r="E24" s="33"/>
      <c r="F24" s="33"/>
      <c r="G24" s="34">
        <f ca="1">IF(D24&lt;&gt;"",IF(F24="",OFFSET('就業規則'!$I$11,-(E24),0),0),"")</f>
      </c>
      <c r="H24" s="34">
        <f t="shared" si="6"/>
      </c>
      <c r="I24" s="35">
        <f t="shared" si="5"/>
      </c>
      <c r="J24" s="23">
        <f t="shared" si="1"/>
      </c>
      <c r="K24" s="12" t="s">
        <v>10</v>
      </c>
      <c r="L24" s="51">
        <f t="shared" si="2"/>
      </c>
      <c r="M24" s="36"/>
      <c r="N24" s="37">
        <f t="shared" si="3"/>
      </c>
    </row>
    <row r="25" spans="2:14" s="45" customFormat="1" ht="13.5">
      <c r="B25" s="46">
        <v>222</v>
      </c>
      <c r="C25" s="8">
        <f t="shared" si="4"/>
      </c>
      <c r="D25" s="17">
        <f ca="1" t="shared" si="0"/>
      </c>
      <c r="E25" s="33"/>
      <c r="F25" s="33"/>
      <c r="G25" s="34">
        <f ca="1">IF(D25&lt;&gt;"",IF(F25="",OFFSET('就業規則'!$I$11,-(E25),0),0),"")</f>
      </c>
      <c r="H25" s="34">
        <f t="shared" si="6"/>
      </c>
      <c r="I25" s="35">
        <f t="shared" si="5"/>
      </c>
      <c r="J25" s="23">
        <f t="shared" si="1"/>
      </c>
      <c r="K25" s="12" t="s">
        <v>10</v>
      </c>
      <c r="L25" s="51">
        <f t="shared" si="2"/>
      </c>
      <c r="M25" s="36"/>
      <c r="N25" s="37">
        <f t="shared" si="3"/>
      </c>
    </row>
    <row r="26" spans="2:14" s="45" customFormat="1" ht="13.5">
      <c r="B26" s="46">
        <v>234</v>
      </c>
      <c r="C26" s="8">
        <f t="shared" si="4"/>
      </c>
      <c r="D26" s="17">
        <f ca="1" t="shared" si="0"/>
      </c>
      <c r="E26" s="33"/>
      <c r="F26" s="33"/>
      <c r="G26" s="34">
        <f ca="1">IF(D26&lt;&gt;"",IF(F26="",OFFSET('就業規則'!$I$11,-(E26),0),0),"")</f>
      </c>
      <c r="H26" s="34">
        <f t="shared" si="6"/>
      </c>
      <c r="I26" s="35">
        <f t="shared" si="5"/>
      </c>
      <c r="J26" s="23">
        <f t="shared" si="1"/>
      </c>
      <c r="K26" s="12" t="s">
        <v>10</v>
      </c>
      <c r="L26" s="51">
        <f t="shared" si="2"/>
      </c>
      <c r="M26" s="36"/>
      <c r="N26" s="37">
        <f t="shared" si="3"/>
      </c>
    </row>
    <row r="27" spans="2:14" s="45" customFormat="1" ht="13.5">
      <c r="B27" s="46">
        <v>246</v>
      </c>
      <c r="C27" s="8">
        <f t="shared" si="4"/>
      </c>
      <c r="D27" s="17">
        <f ca="1" t="shared" si="0"/>
      </c>
      <c r="E27" s="33"/>
      <c r="F27" s="33"/>
      <c r="G27" s="34">
        <f ca="1">IF(D27&lt;&gt;"",IF(F27="",OFFSET('就業規則'!$I$11,-(E27),0),0),"")</f>
      </c>
      <c r="H27" s="34">
        <f t="shared" si="6"/>
      </c>
      <c r="I27" s="35">
        <f t="shared" si="5"/>
      </c>
      <c r="J27" s="23">
        <f t="shared" si="1"/>
      </c>
      <c r="K27" s="12" t="s">
        <v>10</v>
      </c>
      <c r="L27" s="51">
        <f t="shared" si="2"/>
      </c>
      <c r="M27" s="36"/>
      <c r="N27" s="37">
        <f t="shared" si="3"/>
      </c>
    </row>
    <row r="28" spans="2:14" s="45" customFormat="1" ht="13.5">
      <c r="B28" s="46">
        <v>258</v>
      </c>
      <c r="C28" s="8">
        <f t="shared" si="4"/>
      </c>
      <c r="D28" s="17">
        <f ca="1" t="shared" si="0"/>
      </c>
      <c r="E28" s="33"/>
      <c r="F28" s="33"/>
      <c r="G28" s="34">
        <f ca="1">IF(D28&lt;&gt;"",IF(F28="",OFFSET('就業規則'!$I$11,-(E28),0),0),"")</f>
      </c>
      <c r="H28" s="34">
        <f t="shared" si="6"/>
      </c>
      <c r="I28" s="35">
        <f t="shared" si="5"/>
      </c>
      <c r="J28" s="23">
        <f t="shared" si="1"/>
      </c>
      <c r="K28" s="12" t="s">
        <v>10</v>
      </c>
      <c r="L28" s="51">
        <f t="shared" si="2"/>
      </c>
      <c r="M28" s="36"/>
      <c r="N28" s="37">
        <f t="shared" si="3"/>
      </c>
    </row>
    <row r="29" spans="2:14" s="45" customFormat="1" ht="13.5">
      <c r="B29" s="46">
        <v>270</v>
      </c>
      <c r="C29" s="8">
        <f t="shared" si="4"/>
      </c>
      <c r="D29" s="17">
        <f ca="1" t="shared" si="0"/>
      </c>
      <c r="E29" s="33"/>
      <c r="F29" s="33"/>
      <c r="G29" s="34">
        <f ca="1">IF(D29&lt;&gt;"",IF(F29="",OFFSET('就業規則'!$I$11,-(E29),0),0),"")</f>
      </c>
      <c r="H29" s="34">
        <f t="shared" si="6"/>
      </c>
      <c r="I29" s="35">
        <f t="shared" si="5"/>
      </c>
      <c r="J29" s="23">
        <f t="shared" si="1"/>
      </c>
      <c r="K29" s="12" t="s">
        <v>10</v>
      </c>
      <c r="L29" s="51">
        <f t="shared" si="2"/>
      </c>
      <c r="M29" s="36"/>
      <c r="N29" s="37">
        <f t="shared" si="3"/>
      </c>
    </row>
    <row r="30" spans="2:14" s="45" customFormat="1" ht="13.5">
      <c r="B30" s="46">
        <v>282</v>
      </c>
      <c r="C30" s="8">
        <f t="shared" si="4"/>
      </c>
      <c r="D30" s="17">
        <f ca="1" t="shared" si="0"/>
      </c>
      <c r="E30" s="33"/>
      <c r="F30" s="33"/>
      <c r="G30" s="34">
        <f ca="1">IF(D30&lt;&gt;"",IF(F30="",OFFSET('就業規則'!$I$11,-(E30),0),0),"")</f>
      </c>
      <c r="H30" s="34">
        <f t="shared" si="6"/>
      </c>
      <c r="I30" s="35">
        <f t="shared" si="5"/>
      </c>
      <c r="J30" s="23">
        <f t="shared" si="1"/>
      </c>
      <c r="K30" s="12" t="s">
        <v>10</v>
      </c>
      <c r="L30" s="51">
        <f t="shared" si="2"/>
      </c>
      <c r="M30" s="36"/>
      <c r="N30" s="37">
        <f t="shared" si="3"/>
      </c>
    </row>
    <row r="31" spans="2:14" s="45" customFormat="1" ht="13.5">
      <c r="B31" s="46">
        <v>294</v>
      </c>
      <c r="C31" s="8">
        <f t="shared" si="4"/>
      </c>
      <c r="D31" s="17">
        <f ca="1" t="shared" si="0"/>
      </c>
      <c r="E31" s="33"/>
      <c r="F31" s="33"/>
      <c r="G31" s="34">
        <f ca="1">IF(D31&lt;&gt;"",IF(F31="",OFFSET('就業規則'!$I$11,-(E31),0),0),"")</f>
      </c>
      <c r="H31" s="34">
        <f t="shared" si="6"/>
      </c>
      <c r="I31" s="35">
        <f t="shared" si="5"/>
      </c>
      <c r="J31" s="23">
        <f t="shared" si="1"/>
      </c>
      <c r="K31" s="12" t="s">
        <v>10</v>
      </c>
      <c r="L31" s="51">
        <f t="shared" si="2"/>
      </c>
      <c r="M31" s="36"/>
      <c r="N31" s="37">
        <f t="shared" si="3"/>
      </c>
    </row>
    <row r="32" spans="2:14" s="45" customFormat="1" ht="13.5">
      <c r="B32" s="46">
        <v>306</v>
      </c>
      <c r="C32" s="8">
        <f t="shared" si="4"/>
      </c>
      <c r="D32" s="17">
        <f ca="1" t="shared" si="0"/>
      </c>
      <c r="E32" s="33"/>
      <c r="F32" s="33"/>
      <c r="G32" s="34">
        <f ca="1">IF(D32&lt;&gt;"",IF(F32="",OFFSET('就業規則'!$I$11,-(E32),0),0),"")</f>
      </c>
      <c r="H32" s="34">
        <f t="shared" si="6"/>
      </c>
      <c r="I32" s="35">
        <f t="shared" si="5"/>
      </c>
      <c r="J32" s="23">
        <f t="shared" si="1"/>
      </c>
      <c r="K32" s="12" t="s">
        <v>10</v>
      </c>
      <c r="L32" s="51">
        <f t="shared" si="2"/>
      </c>
      <c r="M32" s="36"/>
      <c r="N32" s="37">
        <f t="shared" si="3"/>
      </c>
    </row>
    <row r="33" spans="2:14" s="45" customFormat="1" ht="13.5">
      <c r="B33" s="46">
        <v>318</v>
      </c>
      <c r="C33" s="8">
        <f t="shared" si="4"/>
      </c>
      <c r="D33" s="17">
        <f ca="1" t="shared" si="0"/>
      </c>
      <c r="E33" s="33"/>
      <c r="F33" s="33"/>
      <c r="G33" s="34">
        <f ca="1">IF(D33&lt;&gt;"",IF(F33="",OFFSET('就業規則'!$I$11,-(E33),0),0),"")</f>
      </c>
      <c r="H33" s="34">
        <f t="shared" si="6"/>
      </c>
      <c r="I33" s="35">
        <f t="shared" si="5"/>
      </c>
      <c r="J33" s="23">
        <f t="shared" si="1"/>
      </c>
      <c r="K33" s="12" t="s">
        <v>10</v>
      </c>
      <c r="L33" s="51">
        <f t="shared" si="2"/>
      </c>
      <c r="M33" s="36"/>
      <c r="N33" s="37">
        <f t="shared" si="3"/>
      </c>
    </row>
    <row r="34" spans="2:14" s="45" customFormat="1" ht="13.5">
      <c r="B34" s="46">
        <v>330</v>
      </c>
      <c r="C34" s="8">
        <f t="shared" si="4"/>
      </c>
      <c r="D34" s="17">
        <f ca="1" t="shared" si="0"/>
      </c>
      <c r="E34" s="33"/>
      <c r="F34" s="33"/>
      <c r="G34" s="34">
        <f ca="1">IF(D34&lt;&gt;"",IF(F34="",OFFSET('就業規則'!$I$11,-(E34),0),0),"")</f>
      </c>
      <c r="H34" s="34">
        <f t="shared" si="6"/>
      </c>
      <c r="I34" s="35">
        <f t="shared" si="5"/>
      </c>
      <c r="J34" s="23">
        <f t="shared" si="1"/>
      </c>
      <c r="K34" s="12" t="s">
        <v>10</v>
      </c>
      <c r="L34" s="51">
        <f t="shared" si="2"/>
      </c>
      <c r="M34" s="36"/>
      <c r="N34" s="37">
        <f t="shared" si="3"/>
      </c>
    </row>
    <row r="35" spans="2:14" s="45" customFormat="1" ht="13.5">
      <c r="B35" s="46">
        <v>342</v>
      </c>
      <c r="C35" s="8">
        <f t="shared" si="4"/>
      </c>
      <c r="D35" s="17">
        <f ca="1" t="shared" si="0"/>
      </c>
      <c r="E35" s="33"/>
      <c r="F35" s="33"/>
      <c r="G35" s="34">
        <f ca="1">IF(D35&lt;&gt;"",IF(F35="",OFFSET('就業規則'!$I$11,-(E35),0),0),"")</f>
      </c>
      <c r="H35" s="34">
        <f t="shared" si="6"/>
      </c>
      <c r="I35" s="35">
        <f t="shared" si="5"/>
      </c>
      <c r="J35" s="23">
        <f t="shared" si="1"/>
      </c>
      <c r="K35" s="12" t="s">
        <v>10</v>
      </c>
      <c r="L35" s="51">
        <f t="shared" si="2"/>
      </c>
      <c r="M35" s="36"/>
      <c r="N35" s="37">
        <f t="shared" si="3"/>
      </c>
    </row>
    <row r="36" spans="2:14" s="45" customFormat="1" ht="13.5">
      <c r="B36" s="46">
        <v>354</v>
      </c>
      <c r="C36" s="8">
        <f t="shared" si="4"/>
      </c>
      <c r="D36" s="17">
        <f ca="1" t="shared" si="0"/>
      </c>
      <c r="E36" s="33"/>
      <c r="F36" s="33"/>
      <c r="G36" s="34">
        <f ca="1">IF(D36&lt;&gt;"",IF(F36="",OFFSET('就業規則'!$I$11,-(E36),0),0),"")</f>
      </c>
      <c r="H36" s="34">
        <f t="shared" si="6"/>
      </c>
      <c r="I36" s="35">
        <f t="shared" si="5"/>
      </c>
      <c r="J36" s="23">
        <f t="shared" si="1"/>
      </c>
      <c r="K36" s="12" t="s">
        <v>10</v>
      </c>
      <c r="L36" s="51">
        <f t="shared" si="2"/>
      </c>
      <c r="M36" s="36"/>
      <c r="N36" s="37">
        <f t="shared" si="3"/>
      </c>
    </row>
    <row r="37" spans="2:14" s="45" customFormat="1" ht="13.5">
      <c r="B37" s="47">
        <v>366</v>
      </c>
      <c r="C37" s="9">
        <f t="shared" si="4"/>
      </c>
      <c r="D37" s="18">
        <f ca="1" t="shared" si="0"/>
      </c>
      <c r="E37" s="38"/>
      <c r="F37" s="38"/>
      <c r="G37" s="39">
        <f ca="1">IF(D37&lt;&gt;"",IF(F37="",OFFSET('就業規則'!$I$11,-(E37),0),0),"")</f>
      </c>
      <c r="H37" s="39">
        <f t="shared" si="6"/>
      </c>
      <c r="I37" s="40">
        <f t="shared" si="5"/>
      </c>
      <c r="J37" s="24">
        <f t="shared" si="1"/>
      </c>
      <c r="K37" s="13" t="s">
        <v>10</v>
      </c>
      <c r="L37" s="52">
        <f t="shared" si="2"/>
      </c>
      <c r="M37" s="41"/>
      <c r="N37" s="42">
        <f t="shared" si="3"/>
      </c>
    </row>
  </sheetData>
  <sheetProtection sheet="1" objects="1" scenarios="1" selectLockedCells="1"/>
  <mergeCells count="12">
    <mergeCell ref="I3:J3"/>
    <mergeCell ref="K3:N3"/>
    <mergeCell ref="C5:I5"/>
    <mergeCell ref="J5:N5"/>
    <mergeCell ref="J6:L6"/>
    <mergeCell ref="C1:N1"/>
    <mergeCell ref="D2:F2"/>
    <mergeCell ref="G2:H2"/>
    <mergeCell ref="I2:J2"/>
    <mergeCell ref="K2:N2"/>
    <mergeCell ref="D3:F3"/>
    <mergeCell ref="G3:H3"/>
  </mergeCells>
  <dataValidations count="2">
    <dataValidation allowBlank="1" showInputMessage="1" showErrorMessage="1" imeMode="hiragana" sqref="D3:F3"/>
    <dataValidation allowBlank="1" showInputMessage="1" showErrorMessage="1" imeMode="off" sqref="C3 G3:J3 E7:F37 M7:M37"/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Shikakura</dc:creator>
  <cp:keywords/>
  <dc:description/>
  <cp:lastModifiedBy>shiharu okubo</cp:lastModifiedBy>
  <cp:lastPrinted>2006-06-15T14:19:53Z</cp:lastPrinted>
  <dcterms:created xsi:type="dcterms:W3CDTF">2006-06-13T22:55:10Z</dcterms:created>
  <dcterms:modified xsi:type="dcterms:W3CDTF">2008-11-25T09:42:59Z</dcterms:modified>
  <cp:category/>
  <cp:version/>
  <cp:contentType/>
  <cp:contentStatus/>
</cp:coreProperties>
</file>